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010" activeTab="0"/>
  </bookViews>
  <sheets>
    <sheet name="Форма прогноза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<sst xmlns="http://schemas.openxmlformats.org/spreadsheetml/2006/main" count="238" uniqueCount="136">
  <si>
    <t xml:space="preserve">Основные показатели </t>
  </si>
  <si>
    <t>прогноза социально-экономического развития</t>
  </si>
  <si>
    <t>муниципального района "Красногвардейский район"</t>
  </si>
  <si>
    <t>Наименование показателей</t>
  </si>
  <si>
    <t>Единица измерения</t>
  </si>
  <si>
    <t>Прогноз</t>
  </si>
  <si>
    <t>отчет</t>
  </si>
  <si>
    <t>оценка</t>
  </si>
  <si>
    <t>Раздел I.</t>
  </si>
  <si>
    <t>1.Численность населения</t>
  </si>
  <si>
    <t>Численность населения на начало года</t>
  </si>
  <si>
    <t xml:space="preserve">тыс. </t>
  </si>
  <si>
    <t>человек</t>
  </si>
  <si>
    <t>Среднегодовая численность населения</t>
  </si>
  <si>
    <t xml:space="preserve">Число родившихся </t>
  </si>
  <si>
    <t>Общий коэффициент рождаемости</t>
  </si>
  <si>
    <t xml:space="preserve">человек </t>
  </si>
  <si>
    <t>на 1000 населения</t>
  </si>
  <si>
    <t>Число умерших</t>
  </si>
  <si>
    <t xml:space="preserve">Общий коэффициент </t>
  </si>
  <si>
    <t>смертности</t>
  </si>
  <si>
    <t xml:space="preserve">Естественный прирост </t>
  </si>
  <si>
    <t>(убыль)  населения</t>
  </si>
  <si>
    <t xml:space="preserve">Общий коэффициент  естественного прироста </t>
  </si>
  <si>
    <t>(убыли) населения</t>
  </si>
  <si>
    <t>Миграционный прирост</t>
  </si>
  <si>
    <t>(убыль) населения</t>
  </si>
  <si>
    <t>Общий коэффициент  миграционного прироста (убыли) населения</t>
  </si>
  <si>
    <t>2.Общая площадь земель поселения:</t>
  </si>
  <si>
    <t>тыс. га</t>
  </si>
  <si>
    <t>в том числе по категориям:</t>
  </si>
  <si>
    <t>Земли населенных пунктов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</si>
  <si>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</si>
  <si>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Земли сельскохозяйственного назначения</t>
  </si>
  <si>
    <t>Земли особо охраняемых территорий и объектов</t>
  </si>
  <si>
    <t>Земли водного фонда</t>
  </si>
  <si>
    <t>Земли лесного фонда</t>
  </si>
  <si>
    <t>Земли запаса</t>
  </si>
  <si>
    <t>Другие категории (указать конкретно)</t>
  </si>
  <si>
    <t>Земли свободного фонда перераспределение</t>
  </si>
  <si>
    <t>тыс.га</t>
  </si>
  <si>
    <t>Раздел II.</t>
  </si>
  <si>
    <t>1.Промышленное производство</t>
  </si>
  <si>
    <t xml:space="preserve">1.1.Объем отгруженных товаров собственного производства, выполненных работ и услуг собственными силами </t>
  </si>
  <si>
    <t>тыс. рублей</t>
  </si>
  <si>
    <t>(Добыча полезных ископаемых + Обрабатывающие производства + Производство и распределение электроэнергии, газа и воды)</t>
  </si>
  <si>
    <t>темп роста к предыдущему году в действующих ценах</t>
  </si>
  <si>
    <t>%</t>
  </si>
  <si>
    <t>в том числе:</t>
  </si>
  <si>
    <t>Добыча полезных ископаемых</t>
  </si>
  <si>
    <t>Обрабатывающие производства</t>
  </si>
  <si>
    <t>темп роста  к предыдущему году</t>
  </si>
  <si>
    <t>в действующих ценах</t>
  </si>
  <si>
    <t>Производство и распределение электроэнергии, газа и воды</t>
  </si>
  <si>
    <t>тонн</t>
  </si>
  <si>
    <t>2.Сельское хозяйство</t>
  </si>
  <si>
    <t>2.1.Выпуск продукции сельского хозяйства                    (все категории хозяйств)</t>
  </si>
  <si>
    <t>темп роста в действующих ценах к предыдущему году</t>
  </si>
  <si>
    <t xml:space="preserve"> %</t>
  </si>
  <si>
    <t>2.2.Производство основных видов сельскохозяйственной продукции</t>
  </si>
  <si>
    <t>(все категории хозяйств):</t>
  </si>
  <si>
    <t>Зерно (в весе после доработки)</t>
  </si>
  <si>
    <t>темп роста к предыдущему году</t>
  </si>
  <si>
    <t>Сахарная свекла</t>
  </si>
  <si>
    <t>Подсолнечник</t>
  </si>
  <si>
    <t>Скот и птица (в живом весе)</t>
  </si>
  <si>
    <t>свиньи</t>
  </si>
  <si>
    <t>Молоко</t>
  </si>
  <si>
    <t>Яйца</t>
  </si>
  <si>
    <t>тыс. шт.</t>
  </si>
  <si>
    <t>3.Инвестиции</t>
  </si>
  <si>
    <t>3.1.Инвестиции в основной капитал за счет средств муниципального бюджета</t>
  </si>
  <si>
    <t>4.Строительство</t>
  </si>
  <si>
    <t xml:space="preserve">4.1.Ввод в эксплуатацию: </t>
  </si>
  <si>
    <t>- жилья на территории муниципального образования</t>
  </si>
  <si>
    <t>кв. м общей площади</t>
  </si>
  <si>
    <t xml:space="preserve">населением за счет собственных и заемных средств  </t>
  </si>
  <si>
    <t>кв. м</t>
  </si>
  <si>
    <t>- учреждений здравоохранения</t>
  </si>
  <si>
    <t>ед/мощность</t>
  </si>
  <si>
    <t>- дошкольных образовательных учреждений</t>
  </si>
  <si>
    <t>-образовательных учреждений</t>
  </si>
  <si>
    <t>- учреждений культуры и  искусства</t>
  </si>
  <si>
    <t>-библиотек</t>
  </si>
  <si>
    <t>- спортивных сооружений</t>
  </si>
  <si>
    <t xml:space="preserve">- объектов коммунальной сферы </t>
  </si>
  <si>
    <t>-учреждений социального обслуживания населения</t>
  </si>
  <si>
    <t xml:space="preserve">-организаций охраны общественного порядка </t>
  </si>
  <si>
    <t>-других объектов (указать конкретно)</t>
  </si>
  <si>
    <t>5.Малое и среднее предпринимательство</t>
  </si>
  <si>
    <t xml:space="preserve">5.1.Количество субъектов малого и среднего предпринимательства по состоянию </t>
  </si>
  <si>
    <t>единиц</t>
  </si>
  <si>
    <t xml:space="preserve">на конец года - всего </t>
  </si>
  <si>
    <t>малых предприятий</t>
  </si>
  <si>
    <t>средних предприятий</t>
  </si>
  <si>
    <t>индивидуальных</t>
  </si>
  <si>
    <t xml:space="preserve">предпринимателей </t>
  </si>
  <si>
    <t>- из общего количества субъектов малого и среднего предпринимательства по видам экономической деятельности (указать конкретно)</t>
  </si>
  <si>
    <t>5.2.Среднесписочная числен-ность работников (без внеш-них совместителей), занятых в малом и среднем предприни-мательстве, по состоянию на конец года - всего</t>
  </si>
  <si>
    <t>по  малым предприятиям</t>
  </si>
  <si>
    <t>по средним предприятиям</t>
  </si>
  <si>
    <t>индивидуальных предпринима-телей и граждан, занятых по най-му и получающих у них доходы, по состоянию на конец года</t>
  </si>
  <si>
    <t>- из среднесписочной численнос-ти работников, занятых в малом и среднем предпринимательстве,  по видам экономической  дея-тельности (указать конкретно)</t>
  </si>
  <si>
    <t>6.Потребительский рынок</t>
  </si>
  <si>
    <t>6.1.Оборот розничной торговли</t>
  </si>
  <si>
    <t xml:space="preserve"> % </t>
  </si>
  <si>
    <t>6.2.Оборот общественного питания</t>
  </si>
  <si>
    <t xml:space="preserve"> </t>
  </si>
  <si>
    <t>6.3.Объем платных услуг населению - всего</t>
  </si>
  <si>
    <t xml:space="preserve">в том числе бытовых услуг </t>
  </si>
  <si>
    <t>Раздел III.</t>
  </si>
  <si>
    <t>1.Численность занятых в экономике:</t>
  </si>
  <si>
    <t>в крупных организациях</t>
  </si>
  <si>
    <t>в филиалах и представительствах, зарегистрированных в муниципальных образованиях</t>
  </si>
  <si>
    <t>занятых в малом и среднем бизнесе</t>
  </si>
  <si>
    <t xml:space="preserve">в малых предприятиях </t>
  </si>
  <si>
    <t>в средних предприятиях</t>
  </si>
  <si>
    <t>индивидуальных предпринимате-лей и граждан, занятых по найму  и получающих у них доходы</t>
  </si>
  <si>
    <t>в семейных фермах, производя-щих товарную продукцию</t>
  </si>
  <si>
    <t>2.Численность безработных, зарегистрированных в органах государственной службы занятости</t>
  </si>
  <si>
    <t>3.Среднесписочная численность  работников организаций - всего</t>
  </si>
  <si>
    <t>тыс. человек</t>
  </si>
  <si>
    <t xml:space="preserve">4.Фонд  начисленной заработ-ной платы организаций - всего  </t>
  </si>
  <si>
    <t xml:space="preserve">темп роста к предыдущему году </t>
  </si>
  <si>
    <t>4.1.Среднемесячная  номиналь-ная начисленная заработная плата одного работника</t>
  </si>
  <si>
    <t>рублей</t>
  </si>
  <si>
    <t xml:space="preserve">5.Общая инвентарная стои-мость строений, помещений и сооружений, находящихся в собственности физических лиц </t>
  </si>
  <si>
    <t xml:space="preserve">млн. рублей </t>
  </si>
  <si>
    <t>________</t>
  </si>
  <si>
    <t>подпись</t>
  </si>
  <si>
    <t>печать</t>
  </si>
  <si>
    <t>другие формы занятости (самозанятость, работа за пределами района)</t>
  </si>
  <si>
    <t>городского поселения "Город Бирюч"</t>
  </si>
  <si>
    <t>Глава  администрации городского поселения "Город Бирюч"</t>
  </si>
  <si>
    <t>Висторобский А.С.</t>
  </si>
  <si>
    <t>на 2023-2025 годы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</si>
</sst>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1" fontId="3" fillId="33" borderId="12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1" fontId="3" fillId="33" borderId="12" xfId="0" applyNumberFormat="1" applyFont="1" applyFill="1" applyBorder="1" applyAlignment="1">
      <alignment horizontal="center" vertical="center"/>
    </xf>
    <xf numFmtId="2" fontId="3" fillId="33" borderId="12" xfId="52" applyNumberFormat="1" applyFont="1" applyFill="1" applyBorder="1" applyAlignment="1">
      <alignment horizontal="center" vertical="center"/>
      <protection/>
    </xf>
    <xf numFmtId="2" fontId="3" fillId="33" borderId="11" xfId="52" applyNumberFormat="1" applyFont="1" applyFill="1" applyBorder="1" applyAlignment="1">
      <alignment vertical="center"/>
      <protection/>
    </xf>
    <xf numFmtId="0" fontId="3" fillId="33" borderId="12" xfId="52" applyFont="1" applyFill="1" applyBorder="1" applyAlignment="1">
      <alignment horizontal="center" vertical="center"/>
      <protection/>
    </xf>
    <xf numFmtId="172" fontId="45" fillId="33" borderId="18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horizontal="center" vertical="center"/>
    </xf>
    <xf numFmtId="1" fontId="45" fillId="33" borderId="12" xfId="52" applyNumberFormat="1" applyFont="1" applyFill="1" applyBorder="1" applyAlignment="1">
      <alignment horizontal="center" vertical="center"/>
      <protection/>
    </xf>
    <xf numFmtId="1" fontId="45" fillId="33" borderId="12" xfId="53" applyNumberFormat="1" applyFont="1" applyFill="1" applyBorder="1" applyAlignment="1">
      <alignment horizontal="center" vertical="center"/>
      <protection/>
    </xf>
    <xf numFmtId="1" fontId="3" fillId="33" borderId="11" xfId="0" applyNumberFormat="1" applyFont="1" applyFill="1" applyBorder="1" applyAlignment="1">
      <alignment horizontal="center" vertical="center"/>
    </xf>
    <xf numFmtId="1" fontId="3" fillId="33" borderId="18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2" fontId="3" fillId="33" borderId="18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2" fontId="3" fillId="33" borderId="2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zoomScalePageLayoutView="0" workbookViewId="0" topLeftCell="A1">
      <selection activeCell="N22" sqref="N22"/>
    </sheetView>
  </sheetViews>
  <sheetFormatPr defaultColWidth="9.00390625" defaultRowHeight="12.75"/>
  <cols>
    <col min="1" max="1" width="27.25390625" style="1" customWidth="1"/>
    <col min="2" max="2" width="11.75390625" style="1" customWidth="1"/>
    <col min="3" max="3" width="11.25390625" style="1" customWidth="1"/>
    <col min="4" max="4" width="11.125" style="1" customWidth="1"/>
    <col min="5" max="5" width="10.625" style="1" customWidth="1"/>
    <col min="6" max="6" width="12.125" style="1" customWidth="1"/>
    <col min="7" max="7" width="11.625" style="1" customWidth="1"/>
  </cols>
  <sheetData>
    <row r="1" spans="1:7" ht="18.75">
      <c r="A1" s="72" t="s">
        <v>0</v>
      </c>
      <c r="B1" s="72"/>
      <c r="C1" s="72"/>
      <c r="D1" s="72"/>
      <c r="E1" s="72"/>
      <c r="F1" s="72"/>
      <c r="G1" s="72"/>
    </row>
    <row r="2" spans="1:7" ht="18.75">
      <c r="A2" s="73" t="s">
        <v>1</v>
      </c>
      <c r="B2" s="73"/>
      <c r="C2" s="73"/>
      <c r="D2" s="73"/>
      <c r="E2" s="73"/>
      <c r="F2" s="73"/>
      <c r="G2" s="73"/>
    </row>
    <row r="3" spans="1:7" ht="18" customHeight="1">
      <c r="A3" s="74" t="s">
        <v>132</v>
      </c>
      <c r="B3" s="74"/>
      <c r="C3" s="74"/>
      <c r="D3" s="74"/>
      <c r="E3" s="74"/>
      <c r="F3" s="74"/>
      <c r="G3" s="74"/>
    </row>
    <row r="4" spans="1:7" ht="17.25" customHeight="1">
      <c r="A4" s="73" t="s">
        <v>2</v>
      </c>
      <c r="B4" s="73"/>
      <c r="C4" s="73"/>
      <c r="D4" s="73"/>
      <c r="E4" s="73"/>
      <c r="F4" s="73"/>
      <c r="G4" s="73"/>
    </row>
    <row r="5" spans="1:7" ht="17.25" customHeight="1">
      <c r="A5" s="73" t="s">
        <v>135</v>
      </c>
      <c r="B5" s="73"/>
      <c r="C5" s="73"/>
      <c r="D5" s="73"/>
      <c r="E5" s="73"/>
      <c r="F5" s="73"/>
      <c r="G5" s="73"/>
    </row>
    <row r="6" spans="1:7" ht="30" customHeight="1">
      <c r="A6" s="66" t="s">
        <v>3</v>
      </c>
      <c r="B6" s="66" t="s">
        <v>4</v>
      </c>
      <c r="C6" s="4">
        <v>2021</v>
      </c>
      <c r="D6" s="4">
        <v>2022</v>
      </c>
      <c r="E6" s="68" t="s">
        <v>5</v>
      </c>
      <c r="F6" s="69"/>
      <c r="G6" s="70"/>
    </row>
    <row r="7" spans="1:7" ht="12.75">
      <c r="A7" s="67"/>
      <c r="B7" s="67"/>
      <c r="C7" s="5" t="s">
        <v>6</v>
      </c>
      <c r="D7" s="5" t="s">
        <v>7</v>
      </c>
      <c r="E7" s="6">
        <v>2023</v>
      </c>
      <c r="F7" s="6">
        <v>2024</v>
      </c>
      <c r="G7" s="32">
        <v>2025</v>
      </c>
    </row>
    <row r="8" spans="1:7" ht="12.75">
      <c r="A8" s="7" t="s">
        <v>8</v>
      </c>
      <c r="B8" s="8"/>
      <c r="C8" s="22"/>
      <c r="D8" s="23"/>
      <c r="E8" s="23"/>
      <c r="F8" s="23"/>
      <c r="G8" s="23"/>
    </row>
    <row r="9" spans="1:7" ht="12.75">
      <c r="A9" s="31" t="s">
        <v>9</v>
      </c>
      <c r="B9" s="32"/>
      <c r="C9" s="24"/>
      <c r="D9" s="24"/>
      <c r="E9" s="24"/>
      <c r="F9" s="24"/>
      <c r="G9" s="24"/>
    </row>
    <row r="10" spans="1:7" ht="12.75">
      <c r="A10" s="58" t="s">
        <v>10</v>
      </c>
      <c r="B10" s="29" t="s">
        <v>11</v>
      </c>
      <c r="C10" s="60">
        <v>7.76</v>
      </c>
      <c r="D10" s="61">
        <v>7.573</v>
      </c>
      <c r="E10" s="61">
        <v>7.489</v>
      </c>
      <c r="F10" s="61">
        <f>E10+E14/1000-E17/1000+E24/1000</f>
        <v>7.491</v>
      </c>
      <c r="G10" s="61">
        <f>F10+F14/1000-F17/1000+F24/1000</f>
        <v>7.4959999999999996</v>
      </c>
    </row>
    <row r="11" spans="1:7" ht="12.75">
      <c r="A11" s="59"/>
      <c r="B11" s="30" t="s">
        <v>12</v>
      </c>
      <c r="C11" s="60"/>
      <c r="D11" s="62"/>
      <c r="E11" s="62"/>
      <c r="F11" s="62"/>
      <c r="G11" s="62"/>
    </row>
    <row r="12" spans="1:7" ht="12.75">
      <c r="A12" s="71" t="s">
        <v>13</v>
      </c>
      <c r="B12" s="29" t="s">
        <v>11</v>
      </c>
      <c r="C12" s="61">
        <f>(C10+D10)/2</f>
        <v>7.6665</v>
      </c>
      <c r="D12" s="61">
        <f>(D10+E10)/2</f>
        <v>7.531000000000001</v>
      </c>
      <c r="E12" s="61">
        <f>(E10+F10)/2</f>
        <v>7.49</v>
      </c>
      <c r="F12" s="61">
        <f>(F10+G10)/2</f>
        <v>7.493499999999999</v>
      </c>
      <c r="G12" s="61">
        <v>7.79</v>
      </c>
    </row>
    <row r="13" spans="1:7" ht="12.75">
      <c r="A13" s="71"/>
      <c r="B13" s="30" t="s">
        <v>12</v>
      </c>
      <c r="C13" s="62"/>
      <c r="D13" s="62"/>
      <c r="E13" s="62"/>
      <c r="F13" s="62"/>
      <c r="G13" s="62"/>
    </row>
    <row r="14" spans="1:7" ht="17.25" customHeight="1">
      <c r="A14" s="31" t="s">
        <v>14</v>
      </c>
      <c r="B14" s="32" t="s">
        <v>12</v>
      </c>
      <c r="C14" s="36">
        <v>55</v>
      </c>
      <c r="D14" s="36">
        <v>39</v>
      </c>
      <c r="E14" s="36">
        <v>60</v>
      </c>
      <c r="F14" s="36">
        <v>65</v>
      </c>
      <c r="G14" s="36">
        <v>70</v>
      </c>
    </row>
    <row r="15" spans="1:7" ht="12.75">
      <c r="A15" s="71" t="s">
        <v>15</v>
      </c>
      <c r="B15" s="29" t="s">
        <v>16</v>
      </c>
      <c r="C15" s="60">
        <f>C14/C12</f>
        <v>7.174069001500032</v>
      </c>
      <c r="D15" s="60">
        <f>D14/D12</f>
        <v>5.178595140087637</v>
      </c>
      <c r="E15" s="60">
        <f>E14/E12</f>
        <v>8.01068090787717</v>
      </c>
      <c r="F15" s="60">
        <f>F14/F12</f>
        <v>8.674184293053981</v>
      </c>
      <c r="G15" s="60">
        <f>G14/G12</f>
        <v>8.985879332477536</v>
      </c>
    </row>
    <row r="16" spans="1:7" ht="16.5" customHeight="1">
      <c r="A16" s="71"/>
      <c r="B16" s="30" t="s">
        <v>17</v>
      </c>
      <c r="C16" s="60"/>
      <c r="D16" s="60"/>
      <c r="E16" s="60"/>
      <c r="F16" s="60"/>
      <c r="G16" s="60"/>
    </row>
    <row r="17" spans="1:7" ht="18.75" customHeight="1">
      <c r="A17" s="9" t="s">
        <v>18</v>
      </c>
      <c r="B17" s="29" t="s">
        <v>12</v>
      </c>
      <c r="C17" s="37">
        <v>132</v>
      </c>
      <c r="D17" s="33">
        <v>76</v>
      </c>
      <c r="E17" s="33">
        <v>103</v>
      </c>
      <c r="F17" s="33">
        <v>105</v>
      </c>
      <c r="G17" s="33">
        <v>105</v>
      </c>
    </row>
    <row r="18" spans="1:7" ht="16.5" customHeight="1">
      <c r="A18" s="27" t="s">
        <v>19</v>
      </c>
      <c r="B18" s="29" t="s">
        <v>16</v>
      </c>
      <c r="C18" s="60">
        <f>C17/C12</f>
        <v>17.21776560360008</v>
      </c>
      <c r="D18" s="60">
        <f>D17/D12</f>
        <v>10.091621298632319</v>
      </c>
      <c r="E18" s="60">
        <f>E17/E12</f>
        <v>13.751668891855807</v>
      </c>
      <c r="F18" s="60">
        <f>F17/F12</f>
        <v>14.012143858010278</v>
      </c>
      <c r="G18" s="60">
        <f>G17/G12</f>
        <v>13.478818998716303</v>
      </c>
    </row>
    <row r="19" spans="1:7" ht="15" customHeight="1">
      <c r="A19" s="28" t="s">
        <v>20</v>
      </c>
      <c r="B19" s="30" t="s">
        <v>17</v>
      </c>
      <c r="C19" s="60"/>
      <c r="D19" s="60"/>
      <c r="E19" s="60"/>
      <c r="F19" s="60"/>
      <c r="G19" s="60"/>
    </row>
    <row r="20" spans="1:7" ht="15" customHeight="1">
      <c r="A20" s="10" t="s">
        <v>21</v>
      </c>
      <c r="B20" s="63" t="s">
        <v>12</v>
      </c>
      <c r="C20" s="65">
        <f>C14-C17</f>
        <v>-77</v>
      </c>
      <c r="D20" s="65">
        <f>D14-D17</f>
        <v>-37</v>
      </c>
      <c r="E20" s="65">
        <f>E14-E17</f>
        <v>-43</v>
      </c>
      <c r="F20" s="65">
        <f>F14-F17</f>
        <v>-40</v>
      </c>
      <c r="G20" s="65">
        <f>G14-G17</f>
        <v>-35</v>
      </c>
    </row>
    <row r="21" spans="1:7" ht="18" customHeight="1">
      <c r="A21" s="11" t="s">
        <v>22</v>
      </c>
      <c r="B21" s="64"/>
      <c r="C21" s="65"/>
      <c r="D21" s="65"/>
      <c r="E21" s="65"/>
      <c r="F21" s="65"/>
      <c r="G21" s="65"/>
    </row>
    <row r="22" spans="1:7" ht="28.5" customHeight="1">
      <c r="A22" s="9" t="s">
        <v>23</v>
      </c>
      <c r="B22" s="29" t="s">
        <v>16</v>
      </c>
      <c r="C22" s="75">
        <f>C20/C12</f>
        <v>-10.043696602100045</v>
      </c>
      <c r="D22" s="75">
        <f>D20/D12</f>
        <v>-4.913026158544682</v>
      </c>
      <c r="E22" s="75">
        <f>E20/E12</f>
        <v>-5.740987983978638</v>
      </c>
      <c r="F22" s="75">
        <f>F20/F12</f>
        <v>-5.337959564956296</v>
      </c>
      <c r="G22" s="65">
        <f>G20/G12</f>
        <v>-4.492939666238768</v>
      </c>
    </row>
    <row r="23" spans="1:7" ht="15" customHeight="1">
      <c r="A23" s="11" t="s">
        <v>24</v>
      </c>
      <c r="B23" s="30" t="s">
        <v>17</v>
      </c>
      <c r="C23" s="75"/>
      <c r="D23" s="75"/>
      <c r="E23" s="75"/>
      <c r="F23" s="75"/>
      <c r="G23" s="65"/>
    </row>
    <row r="24" spans="1:7" ht="16.5" customHeight="1">
      <c r="A24" s="9" t="s">
        <v>25</v>
      </c>
      <c r="B24" s="76" t="s">
        <v>12</v>
      </c>
      <c r="C24" s="77">
        <v>40</v>
      </c>
      <c r="D24" s="77">
        <v>65</v>
      </c>
      <c r="E24" s="78">
        <v>45</v>
      </c>
      <c r="F24" s="78">
        <v>45</v>
      </c>
      <c r="G24" s="78">
        <v>45</v>
      </c>
    </row>
    <row r="25" spans="1:7" ht="15.75" customHeight="1">
      <c r="A25" s="11" t="s">
        <v>26</v>
      </c>
      <c r="B25" s="76"/>
      <c r="C25" s="77"/>
      <c r="D25" s="77"/>
      <c r="E25" s="79"/>
      <c r="F25" s="79"/>
      <c r="G25" s="79"/>
    </row>
    <row r="26" spans="1:7" ht="12.75">
      <c r="A26" s="71" t="s">
        <v>27</v>
      </c>
      <c r="B26" s="29" t="s">
        <v>16</v>
      </c>
      <c r="C26" s="65">
        <f>C24/C12</f>
        <v>5.21750472836366</v>
      </c>
      <c r="D26" s="65">
        <f>D24/D12</f>
        <v>8.630991900146062</v>
      </c>
      <c r="E26" s="65">
        <f>E24/E12</f>
        <v>6.008010680907877</v>
      </c>
      <c r="F26" s="65">
        <f>F24/F12</f>
        <v>6.005204510575833</v>
      </c>
      <c r="G26" s="65">
        <f>G24/G12</f>
        <v>5.7766367137355585</v>
      </c>
    </row>
    <row r="27" spans="1:7" ht="25.5">
      <c r="A27" s="71"/>
      <c r="B27" s="30" t="s">
        <v>17</v>
      </c>
      <c r="C27" s="65"/>
      <c r="D27" s="65"/>
      <c r="E27" s="65"/>
      <c r="F27" s="65"/>
      <c r="G27" s="65"/>
    </row>
    <row r="28" spans="1:7" ht="28.5" customHeight="1">
      <c r="A28" s="12" t="s">
        <v>28</v>
      </c>
      <c r="B28" s="32" t="s">
        <v>29</v>
      </c>
      <c r="C28" s="39">
        <v>12.632</v>
      </c>
      <c r="D28" s="39">
        <v>12.632</v>
      </c>
      <c r="E28" s="39">
        <v>12.632</v>
      </c>
      <c r="F28" s="39">
        <v>12.632</v>
      </c>
      <c r="G28" s="39">
        <v>12.632</v>
      </c>
    </row>
    <row r="29" spans="1:7" ht="19.5" customHeight="1">
      <c r="A29" s="31" t="s">
        <v>30</v>
      </c>
      <c r="B29" s="13"/>
      <c r="C29" s="40"/>
      <c r="D29" s="40"/>
      <c r="E29" s="40"/>
      <c r="F29" s="40"/>
      <c r="G29" s="40"/>
    </row>
    <row r="30" spans="1:7" ht="18" customHeight="1">
      <c r="A30" s="31" t="s">
        <v>31</v>
      </c>
      <c r="B30" s="32" t="s">
        <v>29</v>
      </c>
      <c r="C30" s="41">
        <v>1.537</v>
      </c>
      <c r="D30" s="41">
        <v>1.537</v>
      </c>
      <c r="E30" s="41">
        <v>1.537</v>
      </c>
      <c r="F30" s="41">
        <v>1.537</v>
      </c>
      <c r="G30" s="41">
        <v>1.537</v>
      </c>
    </row>
    <row r="31" spans="1:7" ht="105" customHeight="1">
      <c r="A31" s="31" t="s">
        <v>32</v>
      </c>
      <c r="B31" s="32" t="s">
        <v>29</v>
      </c>
      <c r="C31" s="41">
        <v>0.052</v>
      </c>
      <c r="D31" s="41">
        <v>0.052</v>
      </c>
      <c r="E31" s="41">
        <v>0.052</v>
      </c>
      <c r="F31" s="41">
        <v>0.052</v>
      </c>
      <c r="G31" s="41">
        <v>0.052</v>
      </c>
    </row>
    <row r="32" spans="1:7" ht="28.5" customHeight="1">
      <c r="A32" s="14" t="s">
        <v>33</v>
      </c>
      <c r="B32" s="29" t="s">
        <v>29</v>
      </c>
      <c r="C32" s="42">
        <v>5.007</v>
      </c>
      <c r="D32" s="42">
        <v>5.007</v>
      </c>
      <c r="E32" s="42">
        <v>5.007</v>
      </c>
      <c r="F32" s="42">
        <v>5.007</v>
      </c>
      <c r="G32" s="42">
        <v>5.007</v>
      </c>
    </row>
    <row r="33" spans="1:7" ht="27.75" customHeight="1">
      <c r="A33" s="31" t="s">
        <v>34</v>
      </c>
      <c r="B33" s="29" t="s">
        <v>29</v>
      </c>
      <c r="C33" s="41">
        <v>0.088</v>
      </c>
      <c r="D33" s="41">
        <v>0.088</v>
      </c>
      <c r="E33" s="41">
        <v>0.088</v>
      </c>
      <c r="F33" s="41">
        <v>0.088</v>
      </c>
      <c r="G33" s="41">
        <v>0.088</v>
      </c>
    </row>
    <row r="34" spans="1:7" ht="12.75">
      <c r="A34" s="31" t="s">
        <v>35</v>
      </c>
      <c r="B34" s="32" t="s">
        <v>29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</row>
    <row r="35" spans="1:7" ht="18" customHeight="1">
      <c r="A35" s="31" t="s">
        <v>36</v>
      </c>
      <c r="B35" s="32" t="s">
        <v>29</v>
      </c>
      <c r="C35" s="41">
        <v>5.946</v>
      </c>
      <c r="D35" s="41">
        <v>5.946</v>
      </c>
      <c r="E35" s="41">
        <v>5.946</v>
      </c>
      <c r="F35" s="41">
        <v>5.946</v>
      </c>
      <c r="G35" s="41">
        <v>5.946</v>
      </c>
    </row>
    <row r="36" spans="1:7" ht="14.25" customHeight="1">
      <c r="A36" s="31" t="s">
        <v>37</v>
      </c>
      <c r="B36" s="32" t="s">
        <v>29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</row>
    <row r="37" spans="1:7" ht="27.75" customHeight="1">
      <c r="A37" s="31" t="s">
        <v>38</v>
      </c>
      <c r="B37" s="32" t="s">
        <v>29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</row>
    <row r="38" spans="1:7" ht="34.5" customHeight="1">
      <c r="A38" s="31" t="s">
        <v>39</v>
      </c>
      <c r="B38" s="32" t="s">
        <v>40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</row>
    <row r="39" spans="1:7" ht="16.5" customHeight="1">
      <c r="A39" s="12" t="s">
        <v>41</v>
      </c>
      <c r="B39" s="32"/>
      <c r="C39" s="25"/>
      <c r="D39" s="25"/>
      <c r="E39" s="25"/>
      <c r="F39" s="25"/>
      <c r="G39" s="25"/>
    </row>
    <row r="40" spans="1:7" ht="16.5" customHeight="1">
      <c r="A40" s="15" t="s">
        <v>42</v>
      </c>
      <c r="B40" s="32"/>
      <c r="C40" s="25"/>
      <c r="D40" s="25"/>
      <c r="E40" s="25"/>
      <c r="F40" s="25"/>
      <c r="G40" s="25"/>
    </row>
    <row r="41" spans="1:7" ht="54.75" customHeight="1">
      <c r="A41" s="16" t="s">
        <v>43</v>
      </c>
      <c r="B41" s="76" t="s">
        <v>44</v>
      </c>
      <c r="C41" s="80">
        <v>472000</v>
      </c>
      <c r="D41" s="80">
        <v>493000</v>
      </c>
      <c r="E41" s="80">
        <v>510000</v>
      </c>
      <c r="F41" s="80">
        <v>512000</v>
      </c>
      <c r="G41" s="80">
        <v>530000</v>
      </c>
    </row>
    <row r="42" spans="1:7" ht="56.25" customHeight="1">
      <c r="A42" s="11" t="s">
        <v>45</v>
      </c>
      <c r="B42" s="76"/>
      <c r="C42" s="80"/>
      <c r="D42" s="80"/>
      <c r="E42" s="80"/>
      <c r="F42" s="80"/>
      <c r="G42" s="80"/>
    </row>
    <row r="43" spans="1:7" ht="30" customHeight="1">
      <c r="A43" s="31" t="s">
        <v>46</v>
      </c>
      <c r="B43" s="32" t="s">
        <v>47</v>
      </c>
      <c r="C43" s="25">
        <v>120.06</v>
      </c>
      <c r="D43" s="44">
        <f>D41/C41*100</f>
        <v>104.44915254237289</v>
      </c>
      <c r="E43" s="44">
        <f>E41/D41*100</f>
        <v>103.44827586206897</v>
      </c>
      <c r="F43" s="44">
        <f>F41/E41*100</f>
        <v>100.3921568627451</v>
      </c>
      <c r="G43" s="44">
        <f>G41/F41*100</f>
        <v>103.515625</v>
      </c>
    </row>
    <row r="44" spans="1:7" ht="12.75">
      <c r="A44" s="32" t="s">
        <v>48</v>
      </c>
      <c r="B44" s="12"/>
      <c r="C44" s="45"/>
      <c r="D44" s="45"/>
      <c r="E44" s="45"/>
      <c r="F44" s="45"/>
      <c r="G44" s="45"/>
    </row>
    <row r="45" spans="1:7" ht="17.25" customHeight="1">
      <c r="A45" s="31" t="s">
        <v>49</v>
      </c>
      <c r="B45" s="32" t="s">
        <v>44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</row>
    <row r="46" spans="1:7" ht="28.5" customHeight="1">
      <c r="A46" s="31" t="s">
        <v>46</v>
      </c>
      <c r="B46" s="32" t="s">
        <v>47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</row>
    <row r="47" spans="1:7" ht="18.75" customHeight="1">
      <c r="A47" s="31" t="s">
        <v>50</v>
      </c>
      <c r="B47" s="32" t="s">
        <v>44</v>
      </c>
      <c r="C47" s="25">
        <v>472000</v>
      </c>
      <c r="D47" s="25">
        <v>510000</v>
      </c>
      <c r="E47" s="25">
        <v>515000</v>
      </c>
      <c r="F47" s="25">
        <v>520000</v>
      </c>
      <c r="G47" s="25">
        <v>535000</v>
      </c>
    </row>
    <row r="48" spans="1:7" ht="16.5" customHeight="1">
      <c r="A48" s="9" t="s">
        <v>51</v>
      </c>
      <c r="B48" s="76" t="s">
        <v>47</v>
      </c>
      <c r="C48" s="65">
        <v>118.6</v>
      </c>
      <c r="D48" s="61">
        <f>D47/C47*100</f>
        <v>108.05084745762711</v>
      </c>
      <c r="E48" s="61">
        <f>E47/D47*100</f>
        <v>100.98039215686273</v>
      </c>
      <c r="F48" s="61">
        <f>F47/E47*100</f>
        <v>100.97087378640776</v>
      </c>
      <c r="G48" s="61">
        <f>G47/F47*100</f>
        <v>102.88461538461537</v>
      </c>
    </row>
    <row r="49" spans="1:7" ht="15" customHeight="1">
      <c r="A49" s="11" t="s">
        <v>52</v>
      </c>
      <c r="B49" s="76"/>
      <c r="C49" s="65"/>
      <c r="D49" s="62"/>
      <c r="E49" s="62"/>
      <c r="F49" s="62"/>
      <c r="G49" s="62"/>
    </row>
    <row r="50" spans="1:7" ht="33.75" customHeight="1">
      <c r="A50" s="31" t="s">
        <v>53</v>
      </c>
      <c r="B50" s="32" t="s">
        <v>44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</row>
    <row r="51" spans="1:7" ht="25.5" customHeight="1">
      <c r="A51" s="31" t="s">
        <v>46</v>
      </c>
      <c r="B51" s="32" t="s">
        <v>47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</row>
    <row r="52" spans="1:7" ht="19.5" customHeight="1">
      <c r="A52" s="12" t="s">
        <v>55</v>
      </c>
      <c r="B52" s="32"/>
      <c r="C52" s="25"/>
      <c r="D52" s="25"/>
      <c r="E52" s="25"/>
      <c r="F52" s="25"/>
      <c r="G52" s="25"/>
    </row>
    <row r="53" spans="1:7" ht="42" customHeight="1">
      <c r="A53" s="15" t="s">
        <v>56</v>
      </c>
      <c r="B53" s="32" t="s">
        <v>44</v>
      </c>
      <c r="C53" s="25">
        <v>181263</v>
      </c>
      <c r="D53" s="25">
        <v>190326</v>
      </c>
      <c r="E53" s="25">
        <v>195465</v>
      </c>
      <c r="F53" s="25">
        <v>205600</v>
      </c>
      <c r="G53" s="25">
        <v>211821</v>
      </c>
    </row>
    <row r="54" spans="1:7" ht="33.75" customHeight="1">
      <c r="A54" s="31" t="s">
        <v>57</v>
      </c>
      <c r="B54" s="32" t="s">
        <v>58</v>
      </c>
      <c r="C54" s="46">
        <v>97.6</v>
      </c>
      <c r="D54" s="46">
        <f>D53/C53*100</f>
        <v>104.99991724731468</v>
      </c>
      <c r="E54" s="46">
        <f>E53/D53*100</f>
        <v>102.70010403202924</v>
      </c>
      <c r="F54" s="46">
        <f>F53/E53*100</f>
        <v>105.18507149617578</v>
      </c>
      <c r="G54" s="46">
        <f>G53/F53*100</f>
        <v>103.02577821011674</v>
      </c>
    </row>
    <row r="55" spans="1:7" ht="42" customHeight="1">
      <c r="A55" s="16" t="s">
        <v>59</v>
      </c>
      <c r="B55" s="76"/>
      <c r="C55" s="81"/>
      <c r="D55" s="81"/>
      <c r="E55" s="81"/>
      <c r="F55" s="81"/>
      <c r="G55" s="81"/>
    </row>
    <row r="56" spans="1:7" ht="15.75" customHeight="1">
      <c r="A56" s="17" t="s">
        <v>60</v>
      </c>
      <c r="B56" s="76"/>
      <c r="C56" s="82"/>
      <c r="D56" s="82"/>
      <c r="E56" s="82"/>
      <c r="F56" s="82"/>
      <c r="G56" s="82"/>
    </row>
    <row r="57" spans="1:7" ht="12.75">
      <c r="A57" s="31" t="s">
        <v>61</v>
      </c>
      <c r="B57" s="32" t="s">
        <v>54</v>
      </c>
      <c r="C57" s="25">
        <v>2832</v>
      </c>
      <c r="D57" s="25">
        <v>3254</v>
      </c>
      <c r="E57" s="25">
        <v>3258</v>
      </c>
      <c r="F57" s="25">
        <v>3260</v>
      </c>
      <c r="G57" s="25">
        <v>3262</v>
      </c>
    </row>
    <row r="58" spans="1:7" ht="12.75" customHeight="1">
      <c r="A58" s="31" t="s">
        <v>62</v>
      </c>
      <c r="B58" s="32" t="s">
        <v>47</v>
      </c>
      <c r="C58" s="26">
        <v>64</v>
      </c>
      <c r="D58" s="26">
        <f>D57/C57*100</f>
        <v>114.90112994350284</v>
      </c>
      <c r="E58" s="26">
        <f>E57/D57*100</f>
        <v>100.12292562999386</v>
      </c>
      <c r="F58" s="26">
        <f>F57/E57*100</f>
        <v>100.06138735420504</v>
      </c>
      <c r="G58" s="26">
        <f>G57/F57*100</f>
        <v>100.06134969325153</v>
      </c>
    </row>
    <row r="59" spans="1:7" ht="12.75">
      <c r="A59" s="31" t="s">
        <v>63</v>
      </c>
      <c r="B59" s="32" t="s">
        <v>54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</row>
    <row r="60" spans="1:7" ht="12.75" customHeight="1">
      <c r="A60" s="31" t="s">
        <v>62</v>
      </c>
      <c r="B60" s="32" t="s">
        <v>47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</row>
    <row r="61" spans="1:7" ht="12.75">
      <c r="A61" s="31" t="s">
        <v>64</v>
      </c>
      <c r="B61" s="32" t="s">
        <v>54</v>
      </c>
      <c r="C61" s="25">
        <v>975</v>
      </c>
      <c r="D61" s="25">
        <v>1250</v>
      </c>
      <c r="E61" s="25">
        <v>1300</v>
      </c>
      <c r="F61" s="25">
        <v>1340</v>
      </c>
      <c r="G61" s="25">
        <v>1400</v>
      </c>
    </row>
    <row r="62" spans="1:7" ht="12.75" customHeight="1">
      <c r="A62" s="31" t="s">
        <v>62</v>
      </c>
      <c r="B62" s="32" t="s">
        <v>47</v>
      </c>
      <c r="C62" s="26">
        <v>232</v>
      </c>
      <c r="D62" s="26">
        <f>D61/C61*100</f>
        <v>128.2051282051282</v>
      </c>
      <c r="E62" s="26">
        <v>103</v>
      </c>
      <c r="F62" s="26">
        <v>103</v>
      </c>
      <c r="G62" s="26">
        <v>104</v>
      </c>
    </row>
    <row r="63" spans="1:7" ht="12.75">
      <c r="A63" s="31" t="s">
        <v>65</v>
      </c>
      <c r="B63" s="32" t="s">
        <v>54</v>
      </c>
      <c r="C63" s="25">
        <v>263</v>
      </c>
      <c r="D63" s="25">
        <v>270</v>
      </c>
      <c r="E63" s="25">
        <v>276</v>
      </c>
      <c r="F63" s="25">
        <v>290</v>
      </c>
      <c r="G63" s="25">
        <v>300</v>
      </c>
    </row>
    <row r="64" spans="1:7" ht="12.75" customHeight="1">
      <c r="A64" s="31" t="s">
        <v>62</v>
      </c>
      <c r="B64" s="32" t="s">
        <v>47</v>
      </c>
      <c r="C64" s="26">
        <v>103</v>
      </c>
      <c r="D64" s="26">
        <f>D63/C63*100</f>
        <v>102.6615969581749</v>
      </c>
      <c r="E64" s="26">
        <f>E63/D63*100</f>
        <v>102.22222222222221</v>
      </c>
      <c r="F64" s="26">
        <f>F63/E63*100</f>
        <v>105.07246376811594</v>
      </c>
      <c r="G64" s="26">
        <f>G63/F63*100</f>
        <v>103.44827586206897</v>
      </c>
    </row>
    <row r="65" spans="1:7" ht="12.75">
      <c r="A65" s="31" t="s">
        <v>66</v>
      </c>
      <c r="B65" s="32" t="s">
        <v>54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</row>
    <row r="66" spans="1:7" ht="12.75" customHeight="1">
      <c r="A66" s="31" t="s">
        <v>62</v>
      </c>
      <c r="B66" s="32" t="s">
        <v>47</v>
      </c>
      <c r="C66" s="26">
        <f>C65/495*100</f>
        <v>0</v>
      </c>
      <c r="D66" s="26">
        <v>0</v>
      </c>
      <c r="E66" s="26">
        <v>0</v>
      </c>
      <c r="F66" s="26">
        <v>0</v>
      </c>
      <c r="G66" s="26">
        <v>0</v>
      </c>
    </row>
    <row r="67" spans="1:7" s="55" customFormat="1" ht="12.75">
      <c r="A67" s="35" t="s">
        <v>67</v>
      </c>
      <c r="B67" s="34" t="s">
        <v>54</v>
      </c>
      <c r="C67" s="43">
        <v>2690</v>
      </c>
      <c r="D67" s="43">
        <v>2745</v>
      </c>
      <c r="E67" s="43">
        <v>2799</v>
      </c>
      <c r="F67" s="43">
        <v>2805</v>
      </c>
      <c r="G67" s="43">
        <v>2810</v>
      </c>
    </row>
    <row r="68" spans="1:7" ht="12.75" customHeight="1">
      <c r="A68" s="31" t="s">
        <v>62</v>
      </c>
      <c r="B68" s="32" t="s">
        <v>47</v>
      </c>
      <c r="C68" s="26">
        <v>100</v>
      </c>
      <c r="D68" s="26">
        <f>D67/C67*100</f>
        <v>102.0446096654275</v>
      </c>
      <c r="E68" s="26">
        <f>E67/D67*100</f>
        <v>101.9672131147541</v>
      </c>
      <c r="F68" s="26">
        <f>F67/E67*100</f>
        <v>100.21436227224008</v>
      </c>
      <c r="G68" s="26">
        <f>G67/F67*100</f>
        <v>100.17825311942958</v>
      </c>
    </row>
    <row r="69" spans="1:7" ht="12.75">
      <c r="A69" s="31" t="s">
        <v>68</v>
      </c>
      <c r="B69" s="32" t="s">
        <v>69</v>
      </c>
      <c r="C69" s="25">
        <v>140</v>
      </c>
      <c r="D69" s="25">
        <v>140</v>
      </c>
      <c r="E69" s="25">
        <v>140</v>
      </c>
      <c r="F69" s="25">
        <v>140</v>
      </c>
      <c r="G69" s="25">
        <v>140</v>
      </c>
    </row>
    <row r="70" spans="1:7" ht="14.25" customHeight="1">
      <c r="A70" s="31" t="s">
        <v>62</v>
      </c>
      <c r="B70" s="32" t="s">
        <v>47</v>
      </c>
      <c r="C70" s="26">
        <f>C69/139*100</f>
        <v>100.71942446043165</v>
      </c>
      <c r="D70" s="26">
        <f>D69/C69*100</f>
        <v>100</v>
      </c>
      <c r="E70" s="26">
        <f>E69/D69*100</f>
        <v>100</v>
      </c>
      <c r="F70" s="26">
        <f>F69/E69*100</f>
        <v>100</v>
      </c>
      <c r="G70" s="26">
        <f>G69/F69*100</f>
        <v>100</v>
      </c>
    </row>
    <row r="71" spans="1:7" ht="12.75">
      <c r="A71" s="12" t="s">
        <v>70</v>
      </c>
      <c r="B71" s="32"/>
      <c r="C71" s="25"/>
      <c r="D71" s="25"/>
      <c r="E71" s="25"/>
      <c r="F71" s="25"/>
      <c r="G71" s="25"/>
    </row>
    <row r="72" spans="1:9" ht="45.75" customHeight="1">
      <c r="A72" s="15" t="s">
        <v>71</v>
      </c>
      <c r="B72" s="32" t="s">
        <v>44</v>
      </c>
      <c r="C72" s="33">
        <v>210</v>
      </c>
      <c r="D72" s="33">
        <v>932.62</v>
      </c>
      <c r="E72" s="33">
        <v>265</v>
      </c>
      <c r="F72" s="33">
        <v>271</v>
      </c>
      <c r="G72" s="33">
        <v>275</v>
      </c>
      <c r="H72" s="20"/>
      <c r="I72" s="21"/>
    </row>
    <row r="73" spans="1:7" ht="36" customHeight="1">
      <c r="A73" s="31" t="s">
        <v>46</v>
      </c>
      <c r="B73" s="32" t="s">
        <v>47</v>
      </c>
      <c r="C73" s="44">
        <f>C72/200*100</f>
        <v>105</v>
      </c>
      <c r="D73" s="44">
        <f>D72/C72*100</f>
        <v>444.10476190476186</v>
      </c>
      <c r="E73" s="44">
        <f>E72/D72*100</f>
        <v>28.414573995839675</v>
      </c>
      <c r="F73" s="44">
        <f>F72/E72*100</f>
        <v>102.26415094339623</v>
      </c>
      <c r="G73" s="44">
        <f>G72/F72*100</f>
        <v>101.4760147601476</v>
      </c>
    </row>
    <row r="74" spans="1:7" ht="12.75">
      <c r="A74" s="15" t="s">
        <v>72</v>
      </c>
      <c r="B74" s="32"/>
      <c r="C74" s="25"/>
      <c r="D74" s="25"/>
      <c r="E74" s="25"/>
      <c r="F74" s="25"/>
      <c r="G74" s="25"/>
    </row>
    <row r="75" spans="1:7" ht="20.25" customHeight="1">
      <c r="A75" s="15" t="s">
        <v>73</v>
      </c>
      <c r="B75" s="32"/>
      <c r="C75" s="25"/>
      <c r="D75" s="25"/>
      <c r="E75" s="25"/>
      <c r="F75" s="25"/>
      <c r="G75" s="25"/>
    </row>
    <row r="76" spans="1:7" ht="25.5">
      <c r="A76" s="31" t="s">
        <v>74</v>
      </c>
      <c r="B76" s="32" t="s">
        <v>75</v>
      </c>
      <c r="C76" s="25">
        <v>3811</v>
      </c>
      <c r="D76" s="83">
        <v>4680</v>
      </c>
      <c r="E76" s="83">
        <v>3800</v>
      </c>
      <c r="F76" s="83">
        <v>3820</v>
      </c>
      <c r="G76" s="83">
        <v>3840</v>
      </c>
    </row>
    <row r="77" spans="1:7" ht="25.5">
      <c r="A77" s="9" t="s">
        <v>62</v>
      </c>
      <c r="B77" s="29" t="s">
        <v>47</v>
      </c>
      <c r="C77" s="26">
        <f>C76/6200*100</f>
        <v>61.467741935483865</v>
      </c>
      <c r="D77" s="26">
        <f>D76/C76*100</f>
        <v>122.80241406454999</v>
      </c>
      <c r="E77" s="26">
        <f>E76/D76*100</f>
        <v>81.19658119658119</v>
      </c>
      <c r="F77" s="26">
        <f>F76/E76*100</f>
        <v>100.52631578947368</v>
      </c>
      <c r="G77" s="26">
        <f>G76/F76*100</f>
        <v>100.52356020942408</v>
      </c>
    </row>
    <row r="78" spans="1:7" ht="12.75">
      <c r="A78" s="31" t="s">
        <v>48</v>
      </c>
      <c r="B78" s="32"/>
      <c r="C78" s="25"/>
      <c r="D78" s="25"/>
      <c r="E78" s="25"/>
      <c r="F78" s="25"/>
      <c r="G78" s="25"/>
    </row>
    <row r="79" spans="1:7" ht="26.25" customHeight="1">
      <c r="A79" s="31" t="s">
        <v>76</v>
      </c>
      <c r="B79" s="32" t="s">
        <v>77</v>
      </c>
      <c r="C79" s="25">
        <v>3811</v>
      </c>
      <c r="D79" s="25">
        <v>3721</v>
      </c>
      <c r="E79" s="25">
        <v>5100</v>
      </c>
      <c r="F79" s="25">
        <v>5100</v>
      </c>
      <c r="G79" s="25">
        <v>5100</v>
      </c>
    </row>
    <row r="80" spans="1:7" ht="12.75" customHeight="1">
      <c r="A80" s="31" t="s">
        <v>62</v>
      </c>
      <c r="B80" s="32" t="s">
        <v>47</v>
      </c>
      <c r="C80" s="26">
        <f>C79/6200*100</f>
        <v>61.467741935483865</v>
      </c>
      <c r="D80" s="26">
        <f>D79/C79*100</f>
        <v>97.63841511414327</v>
      </c>
      <c r="E80" s="26">
        <f>E79/D79*100</f>
        <v>137.05993012631012</v>
      </c>
      <c r="F80" s="26">
        <f>F79/E79*100</f>
        <v>100</v>
      </c>
      <c r="G80" s="26">
        <f>G79/F79*100</f>
        <v>100</v>
      </c>
    </row>
    <row r="81" spans="1:7" ht="12.75">
      <c r="A81" s="31" t="s">
        <v>78</v>
      </c>
      <c r="B81" s="32" t="s">
        <v>79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</row>
    <row r="82" spans="1:7" ht="25.5">
      <c r="A82" s="31" t="s">
        <v>80</v>
      </c>
      <c r="B82" s="32" t="s">
        <v>79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</row>
    <row r="83" spans="1:7" ht="12.75">
      <c r="A83" s="31" t="s">
        <v>81</v>
      </c>
      <c r="B83" s="32" t="s">
        <v>79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</row>
    <row r="84" spans="1:7" ht="25.5">
      <c r="A84" s="31" t="s">
        <v>82</v>
      </c>
      <c r="B84" s="32" t="s">
        <v>79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</row>
    <row r="85" spans="1:7" ht="12.75">
      <c r="A85" s="31" t="s">
        <v>83</v>
      </c>
      <c r="B85" s="32" t="s">
        <v>79</v>
      </c>
      <c r="C85" s="25">
        <v>0</v>
      </c>
      <c r="D85" s="25">
        <v>0</v>
      </c>
      <c r="E85" s="25">
        <v>0</v>
      </c>
      <c r="F85" s="25">
        <v>0</v>
      </c>
      <c r="G85" s="25">
        <v>0</v>
      </c>
    </row>
    <row r="86" spans="1:7" ht="12.75">
      <c r="A86" s="31" t="s">
        <v>84</v>
      </c>
      <c r="B86" s="32" t="s">
        <v>79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</row>
    <row r="87" spans="1:7" ht="12.75" customHeight="1">
      <c r="A87" s="31" t="s">
        <v>85</v>
      </c>
      <c r="B87" s="32" t="s">
        <v>79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</row>
    <row r="88" spans="1:7" ht="25.5">
      <c r="A88" s="31" t="s">
        <v>86</v>
      </c>
      <c r="B88" s="32" t="s">
        <v>79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</row>
    <row r="89" spans="1:7" ht="25.5">
      <c r="A89" s="31" t="s">
        <v>87</v>
      </c>
      <c r="B89" s="32" t="s">
        <v>79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</row>
    <row r="90" spans="1:7" ht="25.5">
      <c r="A90" s="31" t="s">
        <v>88</v>
      </c>
      <c r="B90" s="32" t="s">
        <v>79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</row>
    <row r="91" spans="1:7" ht="25.5">
      <c r="A91" s="15" t="s">
        <v>89</v>
      </c>
      <c r="B91" s="32"/>
      <c r="C91" s="25"/>
      <c r="D91" s="25"/>
      <c r="E91" s="25"/>
      <c r="F91" s="25"/>
      <c r="G91" s="25"/>
    </row>
    <row r="92" spans="1:7" ht="57" customHeight="1">
      <c r="A92" s="16" t="s">
        <v>90</v>
      </c>
      <c r="B92" s="76" t="s">
        <v>91</v>
      </c>
      <c r="C92" s="81">
        <v>367</v>
      </c>
      <c r="D92" s="81">
        <v>367</v>
      </c>
      <c r="E92" s="81">
        <v>367</v>
      </c>
      <c r="F92" s="81">
        <v>367</v>
      </c>
      <c r="G92" s="81">
        <v>367</v>
      </c>
    </row>
    <row r="93" spans="1:7" ht="15" customHeight="1">
      <c r="A93" s="17" t="s">
        <v>92</v>
      </c>
      <c r="B93" s="76"/>
      <c r="C93" s="82"/>
      <c r="D93" s="82"/>
      <c r="E93" s="82"/>
      <c r="F93" s="82"/>
      <c r="G93" s="82"/>
    </row>
    <row r="94" spans="1:7" ht="12.75">
      <c r="A94" s="31" t="s">
        <v>48</v>
      </c>
      <c r="B94" s="32"/>
      <c r="C94" s="25"/>
      <c r="D94" s="25"/>
      <c r="E94" s="25"/>
      <c r="F94" s="25"/>
      <c r="G94" s="25"/>
    </row>
    <row r="95" spans="1:7" ht="12.75">
      <c r="A95" s="31" t="s">
        <v>93</v>
      </c>
      <c r="B95" s="32" t="s">
        <v>91</v>
      </c>
      <c r="C95" s="25">
        <v>78</v>
      </c>
      <c r="D95" s="25">
        <v>78</v>
      </c>
      <c r="E95" s="25">
        <v>78</v>
      </c>
      <c r="F95" s="25">
        <v>78</v>
      </c>
      <c r="G95" s="25">
        <v>78</v>
      </c>
    </row>
    <row r="96" spans="1:7" ht="12.75">
      <c r="A96" s="31" t="s">
        <v>94</v>
      </c>
      <c r="B96" s="32" t="s">
        <v>91</v>
      </c>
      <c r="C96" s="25">
        <v>4</v>
      </c>
      <c r="D96" s="25">
        <v>4</v>
      </c>
      <c r="E96" s="25">
        <v>4</v>
      </c>
      <c r="F96" s="25">
        <v>4</v>
      </c>
      <c r="G96" s="25">
        <v>4</v>
      </c>
    </row>
    <row r="97" spans="1:7" ht="12.75">
      <c r="A97" s="9" t="s">
        <v>95</v>
      </c>
      <c r="B97" s="76" t="s">
        <v>91</v>
      </c>
      <c r="C97" s="81">
        <v>285</v>
      </c>
      <c r="D97" s="81">
        <v>285</v>
      </c>
      <c r="E97" s="81">
        <v>285</v>
      </c>
      <c r="F97" s="81">
        <v>285</v>
      </c>
      <c r="G97" s="81">
        <v>285</v>
      </c>
    </row>
    <row r="98" spans="1:7" ht="12.75">
      <c r="A98" s="11" t="s">
        <v>96</v>
      </c>
      <c r="B98" s="76"/>
      <c r="C98" s="82"/>
      <c r="D98" s="82"/>
      <c r="E98" s="82"/>
      <c r="F98" s="82"/>
      <c r="G98" s="82"/>
    </row>
    <row r="99" spans="1:7" ht="66.75" customHeight="1">
      <c r="A99" s="31" t="s">
        <v>97</v>
      </c>
      <c r="B99" s="32" t="s">
        <v>91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</row>
    <row r="100" spans="1:7" ht="83.25" customHeight="1">
      <c r="A100" s="15" t="s">
        <v>98</v>
      </c>
      <c r="B100" s="32" t="s">
        <v>12</v>
      </c>
      <c r="C100" s="25">
        <v>2285</v>
      </c>
      <c r="D100" s="43">
        <v>2285</v>
      </c>
      <c r="E100" s="43">
        <v>2285</v>
      </c>
      <c r="F100" s="43">
        <v>2285</v>
      </c>
      <c r="G100" s="43">
        <v>2285</v>
      </c>
    </row>
    <row r="101" spans="1:7" ht="12.75">
      <c r="A101" s="31" t="s">
        <v>48</v>
      </c>
      <c r="B101" s="32"/>
      <c r="C101" s="25"/>
      <c r="D101" s="25"/>
      <c r="E101" s="25"/>
      <c r="F101" s="25"/>
      <c r="G101" s="25"/>
    </row>
    <row r="102" spans="1:7" ht="12.75">
      <c r="A102" s="31" t="s">
        <v>99</v>
      </c>
      <c r="B102" s="32" t="s">
        <v>12</v>
      </c>
      <c r="C102" s="36">
        <v>1365</v>
      </c>
      <c r="D102" s="36">
        <v>1362</v>
      </c>
      <c r="E102" s="36">
        <v>1355</v>
      </c>
      <c r="F102" s="36">
        <v>1355</v>
      </c>
      <c r="G102" s="36">
        <v>1355</v>
      </c>
    </row>
    <row r="103" spans="1:7" ht="12.75">
      <c r="A103" s="31" t="s">
        <v>100</v>
      </c>
      <c r="B103" s="32" t="s">
        <v>12</v>
      </c>
      <c r="C103" s="36">
        <v>215</v>
      </c>
      <c r="D103" s="36">
        <v>220</v>
      </c>
      <c r="E103" s="36">
        <v>220</v>
      </c>
      <c r="F103" s="36">
        <v>220</v>
      </c>
      <c r="G103" s="36">
        <v>220</v>
      </c>
    </row>
    <row r="104" spans="1:7" ht="57.75" customHeight="1">
      <c r="A104" s="31" t="s">
        <v>101</v>
      </c>
      <c r="B104" s="32" t="s">
        <v>12</v>
      </c>
      <c r="C104" s="25">
        <v>705</v>
      </c>
      <c r="D104" s="43">
        <v>705</v>
      </c>
      <c r="E104" s="43">
        <v>705</v>
      </c>
      <c r="F104" s="43">
        <v>705</v>
      </c>
      <c r="G104" s="43">
        <v>705</v>
      </c>
    </row>
    <row r="105" spans="1:7" ht="67.5" customHeight="1">
      <c r="A105" s="31" t="s">
        <v>102</v>
      </c>
      <c r="B105" s="32" t="s">
        <v>12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</row>
    <row r="106" spans="1:7" ht="12.75">
      <c r="A106" s="12" t="s">
        <v>103</v>
      </c>
      <c r="B106" s="32"/>
      <c r="C106" s="25"/>
      <c r="D106" s="25"/>
      <c r="E106" s="25"/>
      <c r="F106" s="25"/>
      <c r="G106" s="25"/>
    </row>
    <row r="107" spans="1:7" ht="12.75">
      <c r="A107" s="15" t="s">
        <v>104</v>
      </c>
      <c r="B107" s="32" t="s">
        <v>44</v>
      </c>
      <c r="C107" s="47">
        <v>1852800</v>
      </c>
      <c r="D107" s="47">
        <v>1948205</v>
      </c>
      <c r="E107" s="47">
        <v>1948200</v>
      </c>
      <c r="F107" s="47">
        <v>1968369</v>
      </c>
      <c r="G107" s="47">
        <v>1990456</v>
      </c>
    </row>
    <row r="108" spans="1:7" ht="25.5">
      <c r="A108" s="31" t="s">
        <v>57</v>
      </c>
      <c r="B108" s="32" t="s">
        <v>105</v>
      </c>
      <c r="C108" s="44">
        <f>C107/901481*100</f>
        <v>205.52845817049942</v>
      </c>
      <c r="D108" s="44">
        <f>D107/C107*100</f>
        <v>105.14923359240069</v>
      </c>
      <c r="E108" s="44">
        <f>E107/D107*100</f>
        <v>99.9997433534972</v>
      </c>
      <c r="F108" s="44">
        <f>F107/E107*100</f>
        <v>101.03526331998769</v>
      </c>
      <c r="G108" s="44">
        <f>G107/F107*100</f>
        <v>101.12209651747209</v>
      </c>
    </row>
    <row r="109" spans="1:7" ht="25.5">
      <c r="A109" s="15" t="s">
        <v>106</v>
      </c>
      <c r="B109" s="32" t="s">
        <v>44</v>
      </c>
      <c r="C109" s="48">
        <v>40900</v>
      </c>
      <c r="D109" s="48">
        <v>43000</v>
      </c>
      <c r="E109" s="48">
        <v>43000</v>
      </c>
      <c r="F109" s="48">
        <v>44000</v>
      </c>
      <c r="G109" s="48">
        <v>44500</v>
      </c>
    </row>
    <row r="110" spans="1:11" ht="25.5">
      <c r="A110" s="31" t="s">
        <v>57</v>
      </c>
      <c r="B110" s="32" t="s">
        <v>105</v>
      </c>
      <c r="C110" s="44">
        <f>C109/25443*100</f>
        <v>160.75148370868214</v>
      </c>
      <c r="D110" s="46">
        <f>D109/C109*100</f>
        <v>105.13447432762837</v>
      </c>
      <c r="E110" s="46">
        <f>E109/D109*100</f>
        <v>100</v>
      </c>
      <c r="F110" s="46">
        <f>F109/E109*100</f>
        <v>102.32558139534885</v>
      </c>
      <c r="G110" s="46">
        <f>G109/F109*100</f>
        <v>101.13636363636364</v>
      </c>
      <c r="K110" t="s">
        <v>107</v>
      </c>
    </row>
    <row r="111" spans="1:7" ht="25.5">
      <c r="A111" s="16" t="s">
        <v>108</v>
      </c>
      <c r="B111" s="29" t="s">
        <v>44</v>
      </c>
      <c r="C111" s="48">
        <v>387000</v>
      </c>
      <c r="D111" s="48">
        <v>402000</v>
      </c>
      <c r="E111" s="48">
        <v>400000</v>
      </c>
      <c r="F111" s="48">
        <v>405000</v>
      </c>
      <c r="G111" s="48">
        <v>410000</v>
      </c>
    </row>
    <row r="112" spans="1:7" ht="25.5">
      <c r="A112" s="31" t="s">
        <v>57</v>
      </c>
      <c r="B112" s="32" t="s">
        <v>105</v>
      </c>
      <c r="C112" s="44">
        <f>C111/100347*100</f>
        <v>385.6617537146103</v>
      </c>
      <c r="D112" s="44">
        <f>D111/C111*100</f>
        <v>103.87596899224806</v>
      </c>
      <c r="E112" s="44">
        <f>E111/D111*100</f>
        <v>99.50248756218906</v>
      </c>
      <c r="F112" s="44">
        <f>F111/E111*100</f>
        <v>101.25</v>
      </c>
      <c r="G112" s="44">
        <f>G111/F111*100</f>
        <v>101.23456790123457</v>
      </c>
    </row>
    <row r="113" spans="1:7" ht="12.75">
      <c r="A113" s="11" t="s">
        <v>109</v>
      </c>
      <c r="B113" s="32" t="s">
        <v>44</v>
      </c>
      <c r="C113" s="26">
        <v>0</v>
      </c>
      <c r="D113" s="26">
        <v>0</v>
      </c>
      <c r="E113" s="26">
        <v>0</v>
      </c>
      <c r="F113" s="26">
        <v>0</v>
      </c>
      <c r="G113" s="49">
        <v>0</v>
      </c>
    </row>
    <row r="114" spans="1:7" ht="25.5">
      <c r="A114" s="18" t="s">
        <v>57</v>
      </c>
      <c r="B114" s="19" t="s">
        <v>105</v>
      </c>
      <c r="C114" s="26">
        <v>0</v>
      </c>
      <c r="D114" s="26">
        <v>0</v>
      </c>
      <c r="E114" s="26">
        <v>0</v>
      </c>
      <c r="F114" s="26">
        <v>0</v>
      </c>
      <c r="G114" s="26">
        <v>0</v>
      </c>
    </row>
    <row r="115" spans="1:7" ht="12.75">
      <c r="A115" s="12" t="s">
        <v>110</v>
      </c>
      <c r="B115" s="32"/>
      <c r="C115" s="25"/>
      <c r="D115" s="25"/>
      <c r="E115" s="25"/>
      <c r="F115" s="25"/>
      <c r="G115" s="25"/>
    </row>
    <row r="116" spans="1:7" ht="25.5">
      <c r="A116" s="15" t="s">
        <v>111</v>
      </c>
      <c r="B116" s="32" t="s">
        <v>12</v>
      </c>
      <c r="C116" s="26">
        <v>4631</v>
      </c>
      <c r="D116" s="26">
        <v>4631</v>
      </c>
      <c r="E116" s="26">
        <v>4631</v>
      </c>
      <c r="F116" s="38">
        <v>4631</v>
      </c>
      <c r="G116" s="38">
        <v>4631</v>
      </c>
    </row>
    <row r="117" spans="1:7" ht="12.75">
      <c r="A117" s="31" t="s">
        <v>48</v>
      </c>
      <c r="B117" s="32"/>
      <c r="C117" s="25"/>
      <c r="D117" s="25"/>
      <c r="E117" s="25"/>
      <c r="F117" s="43"/>
      <c r="G117" s="43"/>
    </row>
    <row r="118" spans="1:7" ht="12.75">
      <c r="A118" s="31" t="s">
        <v>112</v>
      </c>
      <c r="B118" s="32" t="s">
        <v>12</v>
      </c>
      <c r="C118" s="26">
        <v>1371</v>
      </c>
      <c r="D118" s="26">
        <v>1369</v>
      </c>
      <c r="E118" s="26">
        <v>1371</v>
      </c>
      <c r="F118" s="38">
        <v>1371</v>
      </c>
      <c r="G118" s="38">
        <v>1371</v>
      </c>
    </row>
    <row r="119" spans="1:7" ht="38.25" customHeight="1">
      <c r="A119" s="31" t="s">
        <v>113</v>
      </c>
      <c r="B119" s="32" t="s">
        <v>12</v>
      </c>
      <c r="C119" s="25"/>
      <c r="D119" s="25"/>
      <c r="E119" s="25"/>
      <c r="F119" s="43"/>
      <c r="G119" s="43"/>
    </row>
    <row r="120" spans="1:7" ht="25.5">
      <c r="A120" s="31" t="s">
        <v>114</v>
      </c>
      <c r="B120" s="32" t="s">
        <v>12</v>
      </c>
      <c r="C120" s="36">
        <v>2285</v>
      </c>
      <c r="D120" s="36">
        <v>2285</v>
      </c>
      <c r="E120" s="36">
        <v>2285</v>
      </c>
      <c r="F120" s="36">
        <v>2285</v>
      </c>
      <c r="G120" s="36">
        <v>2285</v>
      </c>
    </row>
    <row r="121" spans="1:7" ht="12.75">
      <c r="A121" s="31" t="s">
        <v>48</v>
      </c>
      <c r="B121" s="32"/>
      <c r="C121" s="25"/>
      <c r="D121" s="25"/>
      <c r="E121" s="25"/>
      <c r="F121" s="43"/>
      <c r="G121" s="43"/>
    </row>
    <row r="122" spans="1:7" ht="12.75">
      <c r="A122" s="31" t="s">
        <v>115</v>
      </c>
      <c r="B122" s="32" t="s">
        <v>12</v>
      </c>
      <c r="C122" s="36">
        <v>1365</v>
      </c>
      <c r="D122" s="36">
        <v>1365</v>
      </c>
      <c r="E122" s="36">
        <v>1365</v>
      </c>
      <c r="F122" s="36">
        <v>1365</v>
      </c>
      <c r="G122" s="36">
        <v>1365</v>
      </c>
    </row>
    <row r="123" spans="1:7" ht="12.75">
      <c r="A123" s="31" t="s">
        <v>116</v>
      </c>
      <c r="B123" s="32" t="s">
        <v>12</v>
      </c>
      <c r="C123" s="36">
        <v>215</v>
      </c>
      <c r="D123" s="36">
        <v>215</v>
      </c>
      <c r="E123" s="36">
        <v>215</v>
      </c>
      <c r="F123" s="36">
        <v>215</v>
      </c>
      <c r="G123" s="36">
        <v>215</v>
      </c>
    </row>
    <row r="124" spans="1:7" ht="38.25" customHeight="1">
      <c r="A124" s="31" t="s">
        <v>117</v>
      </c>
      <c r="B124" s="32" t="s">
        <v>12</v>
      </c>
      <c r="C124" s="43">
        <v>705</v>
      </c>
      <c r="D124" s="25">
        <v>705</v>
      </c>
      <c r="E124" s="25">
        <v>705</v>
      </c>
      <c r="F124" s="43">
        <v>705</v>
      </c>
      <c r="G124" s="43">
        <v>705</v>
      </c>
    </row>
    <row r="125" spans="1:9" ht="25.5">
      <c r="A125" s="31" t="s">
        <v>118</v>
      </c>
      <c r="B125" s="32" t="s">
        <v>12</v>
      </c>
      <c r="C125" s="25">
        <v>30</v>
      </c>
      <c r="D125" s="25">
        <v>30</v>
      </c>
      <c r="E125" s="25">
        <v>30</v>
      </c>
      <c r="F125" s="43">
        <v>30</v>
      </c>
      <c r="G125" s="43">
        <v>30</v>
      </c>
      <c r="H125" s="20"/>
      <c r="I125" s="21"/>
    </row>
    <row r="126" spans="1:7" ht="38.25">
      <c r="A126" s="31" t="s">
        <v>131</v>
      </c>
      <c r="B126" s="32" t="s">
        <v>12</v>
      </c>
      <c r="C126" s="25">
        <v>945</v>
      </c>
      <c r="D126" s="25">
        <v>945</v>
      </c>
      <c r="E126" s="25">
        <v>945</v>
      </c>
      <c r="F126" s="43">
        <v>945</v>
      </c>
      <c r="G126" s="43">
        <v>945</v>
      </c>
    </row>
    <row r="127" spans="1:7" ht="51">
      <c r="A127" s="15" t="s">
        <v>119</v>
      </c>
      <c r="B127" s="32" t="s">
        <v>12</v>
      </c>
      <c r="C127" s="25">
        <v>44</v>
      </c>
      <c r="D127" s="25">
        <v>20</v>
      </c>
      <c r="E127" s="25">
        <v>20</v>
      </c>
      <c r="F127" s="25">
        <v>20</v>
      </c>
      <c r="G127" s="25">
        <v>20</v>
      </c>
    </row>
    <row r="128" spans="1:7" ht="25.5" customHeight="1">
      <c r="A128" s="15" t="s">
        <v>120</v>
      </c>
      <c r="B128" s="32" t="s">
        <v>121</v>
      </c>
      <c r="C128" s="44">
        <v>3.33</v>
      </c>
      <c r="D128" s="44">
        <v>3.01</v>
      </c>
      <c r="E128" s="44">
        <v>2.82</v>
      </c>
      <c r="F128" s="44">
        <v>2.82</v>
      </c>
      <c r="G128" s="44">
        <v>2.82</v>
      </c>
    </row>
    <row r="129" spans="1:7" ht="25.5">
      <c r="A129" s="15" t="s">
        <v>122</v>
      </c>
      <c r="B129" s="32" t="s">
        <v>44</v>
      </c>
      <c r="C129" s="25">
        <v>1236028</v>
      </c>
      <c r="D129" s="25">
        <v>1399283</v>
      </c>
      <c r="E129" s="25">
        <v>1491000</v>
      </c>
      <c r="F129" s="25">
        <v>1498632</v>
      </c>
      <c r="G129" s="25">
        <v>1609531</v>
      </c>
    </row>
    <row r="130" spans="1:7" ht="12.75" customHeight="1">
      <c r="A130" s="31" t="s">
        <v>123</v>
      </c>
      <c r="B130" s="32" t="s">
        <v>47</v>
      </c>
      <c r="C130" s="44">
        <f>C129/1123514*100</f>
        <v>110.01447244983152</v>
      </c>
      <c r="D130" s="44">
        <f>D129/C129*100</f>
        <v>113.20803412220435</v>
      </c>
      <c r="E130" s="44">
        <f>E129/D129*100</f>
        <v>106.55457116251681</v>
      </c>
      <c r="F130" s="44">
        <f>F129/E129*100</f>
        <v>100.51187122736418</v>
      </c>
      <c r="G130" s="44">
        <f>G129/F129*100</f>
        <v>107.40001548078514</v>
      </c>
    </row>
    <row r="131" spans="1:7" ht="38.25">
      <c r="A131" s="31" t="s">
        <v>124</v>
      </c>
      <c r="B131" s="32" t="s">
        <v>125</v>
      </c>
      <c r="C131" s="26">
        <f>C129/12/C128</f>
        <v>30931.63163163163</v>
      </c>
      <c r="D131" s="26">
        <v>41350</v>
      </c>
      <c r="E131" s="26">
        <f>E129/12/E128</f>
        <v>44060.283687943265</v>
      </c>
      <c r="F131" s="26">
        <f>F129/12/F128</f>
        <v>44285.81560283688</v>
      </c>
      <c r="G131" s="26">
        <f>G129/12/G128</f>
        <v>47562.972813238775</v>
      </c>
    </row>
    <row r="132" spans="1:7" ht="12.75" customHeight="1">
      <c r="A132" s="31" t="s">
        <v>123</v>
      </c>
      <c r="B132" s="32" t="s">
        <v>47</v>
      </c>
      <c r="C132" s="50">
        <f>C131/23161*100</f>
        <v>133.55050141026567</v>
      </c>
      <c r="D132" s="50">
        <f>D131/C131*100</f>
        <v>133.68192306323158</v>
      </c>
      <c r="E132" s="50">
        <f>E131/D131*100</f>
        <v>106.55449501316387</v>
      </c>
      <c r="F132" s="50">
        <f>F131/E131*100</f>
        <v>100.51187122736418</v>
      </c>
      <c r="G132" s="50">
        <f>G131/F131*100</f>
        <v>107.40001548078514</v>
      </c>
    </row>
    <row r="133" spans="1:7" ht="51">
      <c r="A133" s="15" t="s">
        <v>126</v>
      </c>
      <c r="B133" s="32" t="s">
        <v>127</v>
      </c>
      <c r="C133" s="25">
        <v>59060</v>
      </c>
      <c r="D133" s="25">
        <v>63813</v>
      </c>
      <c r="E133" s="25">
        <v>64552</v>
      </c>
      <c r="F133" s="25">
        <v>65108</v>
      </c>
      <c r="G133" s="25">
        <v>65108</v>
      </c>
    </row>
    <row r="134" spans="1:7" ht="12.75">
      <c r="A134" s="51"/>
      <c r="B134" s="51"/>
      <c r="C134" s="51"/>
      <c r="D134" s="51"/>
      <c r="E134" s="51"/>
      <c r="F134" s="51"/>
      <c r="G134" s="51"/>
    </row>
    <row r="135" spans="1:7" ht="10.5" customHeight="1">
      <c r="A135" s="51"/>
      <c r="B135" s="51"/>
      <c r="C135" s="51"/>
      <c r="D135" s="51"/>
      <c r="E135" s="51"/>
      <c r="F135" s="51"/>
      <c r="G135" s="51"/>
    </row>
    <row r="136" spans="1:8" ht="15.75">
      <c r="A136" s="56" t="s">
        <v>133</v>
      </c>
      <c r="B136" s="52"/>
      <c r="C136" s="52"/>
      <c r="D136" s="52"/>
      <c r="E136" s="52"/>
      <c r="F136" s="52"/>
      <c r="G136" s="53"/>
      <c r="H136" s="2"/>
    </row>
    <row r="137" spans="1:8" ht="51.75" customHeight="1">
      <c r="A137" s="57"/>
      <c r="B137" s="52"/>
      <c r="C137" s="52"/>
      <c r="D137" s="52"/>
      <c r="E137" s="52"/>
      <c r="F137" s="54" t="s">
        <v>134</v>
      </c>
      <c r="G137" s="53"/>
      <c r="H137" s="2"/>
    </row>
    <row r="138" spans="1:7" ht="12.75">
      <c r="A138" s="51"/>
      <c r="B138" s="51"/>
      <c r="C138" s="51"/>
      <c r="D138" s="51"/>
      <c r="E138" s="55" t="s">
        <v>128</v>
      </c>
      <c r="F138" s="51"/>
      <c r="G138" s="51"/>
    </row>
    <row r="139" spans="1:7" ht="12.75">
      <c r="A139" s="51"/>
      <c r="B139" s="51"/>
      <c r="C139" s="51"/>
      <c r="D139" s="51"/>
      <c r="E139" s="55" t="s">
        <v>129</v>
      </c>
      <c r="F139" s="51"/>
      <c r="G139" s="51"/>
    </row>
    <row r="141" ht="12.75">
      <c r="E141" s="3" t="s">
        <v>130</v>
      </c>
    </row>
  </sheetData>
  <sheetProtection/>
  <mergeCells count="85">
    <mergeCell ref="B97:B98"/>
    <mergeCell ref="C97:C98"/>
    <mergeCell ref="D97:D98"/>
    <mergeCell ref="E97:E98"/>
    <mergeCell ref="F97:F98"/>
    <mergeCell ref="G97:G98"/>
    <mergeCell ref="B92:B93"/>
    <mergeCell ref="C92:C93"/>
    <mergeCell ref="D92:D93"/>
    <mergeCell ref="E92:E93"/>
    <mergeCell ref="F92:F93"/>
    <mergeCell ref="G92:G93"/>
    <mergeCell ref="B55:B56"/>
    <mergeCell ref="C55:C56"/>
    <mergeCell ref="D55:D56"/>
    <mergeCell ref="E55:E56"/>
    <mergeCell ref="F55:F56"/>
    <mergeCell ref="G55:G56"/>
    <mergeCell ref="B48:B49"/>
    <mergeCell ref="C48:C49"/>
    <mergeCell ref="D48:D49"/>
    <mergeCell ref="E48:E49"/>
    <mergeCell ref="F48:F49"/>
    <mergeCell ref="G48:G49"/>
    <mergeCell ref="B41:B42"/>
    <mergeCell ref="C41:C42"/>
    <mergeCell ref="D41:D42"/>
    <mergeCell ref="E41:E42"/>
    <mergeCell ref="F41:F42"/>
    <mergeCell ref="G41:G42"/>
    <mergeCell ref="A26:A27"/>
    <mergeCell ref="C26:C27"/>
    <mergeCell ref="D26:D27"/>
    <mergeCell ref="E26:E27"/>
    <mergeCell ref="F26:F27"/>
    <mergeCell ref="G26:G27"/>
    <mergeCell ref="B24:B25"/>
    <mergeCell ref="C24:C25"/>
    <mergeCell ref="D24:D25"/>
    <mergeCell ref="E24:E25"/>
    <mergeCell ref="F24:F25"/>
    <mergeCell ref="G24:G25"/>
    <mergeCell ref="F20:F21"/>
    <mergeCell ref="G20:G21"/>
    <mergeCell ref="C22:C23"/>
    <mergeCell ref="D22:D23"/>
    <mergeCell ref="E22:E23"/>
    <mergeCell ref="F22:F23"/>
    <mergeCell ref="G22:G23"/>
    <mergeCell ref="A1:G1"/>
    <mergeCell ref="A2:G2"/>
    <mergeCell ref="A3:G3"/>
    <mergeCell ref="A4:G4"/>
    <mergeCell ref="A5:G5"/>
    <mergeCell ref="C18:C19"/>
    <mergeCell ref="D18:D19"/>
    <mergeCell ref="E18:E19"/>
    <mergeCell ref="F18:F19"/>
    <mergeCell ref="G18:G19"/>
    <mergeCell ref="G12:G13"/>
    <mergeCell ref="A15:A16"/>
    <mergeCell ref="C15:C16"/>
    <mergeCell ref="D15:D16"/>
    <mergeCell ref="E15:E16"/>
    <mergeCell ref="F15:F16"/>
    <mergeCell ref="G10:G11"/>
    <mergeCell ref="A6:A7"/>
    <mergeCell ref="B6:B7"/>
    <mergeCell ref="E6:G6"/>
    <mergeCell ref="G15:G16"/>
    <mergeCell ref="A12:A13"/>
    <mergeCell ref="C12:C13"/>
    <mergeCell ref="D12:D13"/>
    <mergeCell ref="E12:E13"/>
    <mergeCell ref="F12:F13"/>
    <mergeCell ref="A136:A137"/>
    <mergeCell ref="A10:A11"/>
    <mergeCell ref="C10:C11"/>
    <mergeCell ref="D10:D11"/>
    <mergeCell ref="E10:E11"/>
    <mergeCell ref="F10:F11"/>
    <mergeCell ref="B20:B21"/>
    <mergeCell ref="C20:C21"/>
    <mergeCell ref="D20:D21"/>
    <mergeCell ref="E20:E21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2022-12-29T12:21:29Z</cp:lastPrinted>
  <dcterms:created xsi:type="dcterms:W3CDTF">2013-12-03T05:22:34Z</dcterms:created>
  <dcterms:modified xsi:type="dcterms:W3CDTF">2022-12-29T12:31:54Z</dcterms:modified>
  <cp:category/>
  <cp:version/>
  <cp:contentType/>
  <cp:contentStatus/>
</cp:coreProperties>
</file>